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<sst xmlns="http://schemas.openxmlformats.org/spreadsheetml/2006/main" count="494" uniqueCount="153">
  <si>
    <t>ASPE10</t>
  </si>
  <si>
    <t>S</t>
  </si>
  <si>
    <t>Soupis prací objektu</t>
  </si>
  <si>
    <t xml:space="preserve">Stavba: </t>
  </si>
  <si>
    <t>II/422</t>
  </si>
  <si>
    <t>Kyjov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</si>
  <si>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</si>
  <si>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</si>
  <si>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</si>
  <si>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</si>
  <si>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</si>
  <si>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</si>
  <si>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</si>
  <si>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</si>
  <si>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</si>
  <si>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</si>
  <si>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</si>
  <si>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</si>
  <si>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</si>
  <si>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</si>
  <si>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</si>
  <si>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</si>
  <si>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</si>
  <si>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</si>
  <si>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</si>
  <si>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</si>
  <si>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</si>
  <si>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</si>
  <si>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</si>
  <si>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</si>
  <si>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</si>
  <si>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</si>
  <si>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</si>
  <si>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</si>
  <si>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</si>
  <si>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</si>
  <si>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</si>
  <si>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</si>
  <si>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</si>
  <si>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</si>
  <si>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</si>
  <si>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</si>
  <si>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</si>
  <si>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</si>
  <si>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</si>
  <si>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</si>
  <si>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</si>
  <si>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</si>
  <si>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</si>
  <si>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</si>
  <si>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</si>
  <si>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</si>
  <si>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</si>
  <si>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00002</t>
  </si>
  <si>
    <t>R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</si>
  <si>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</si>
  <si>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</si>
  <si>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</si>
  <si>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</si>
  <si>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</si>
  <si>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</si>
  <si>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</si>
  <si>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</si>
  <si>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</si>
  <si>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</si>
  <si>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</si>
  <si>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</si>
  <si>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</si>
  <si>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18</t>
  </si>
  <si>
    <t>00018</t>
  </si>
  <si>
    <t>Návrh technologického postupu prací - popsáno v obchodních podmínkách</t>
  </si>
  <si>
    <t>SO 101</t>
  </si>
  <si>
    <t>Silnice</t>
  </si>
  <si>
    <t>014102</t>
  </si>
  <si>
    <t>POPLATKY ZA SKLÁDKU</t>
  </si>
  <si>
    <t>T</t>
  </si>
  <si>
    <t>dle pol. 12922  čištění krajnic 501,500*0,10*2,00=100,300 [A]</t>
  </si>
  <si>
    <t>zahrnuje veškeré poplatky provozovateli skládky související s uložením odpadu na skládce.</t>
  </si>
  <si>
    <t>17</t>
  </si>
  <si>
    <t>02720</t>
  </si>
  <si>
    <t>POMOC PRÁCE ZŘÍZ NEBO ZAJIŠŤ REGULACI A OCHRANU DOPRAVY</t>
  </si>
  <si>
    <t>Přechodná úprava dopravního značení a objízdných tras, včetně údržby a úprav 
během stavebních prací v souladu s TP66 - II.vydání "Zásady pro označování 
pracovních míst na PK" a s platnými předpisy pro navrhování DZ na PK, vč. 
vyhlášky č. 294/2015 Sb. 
Stávající svislé dopravní značky se pro potřeby PDZ zachovají a dle potřeby 
zakryjí, upraví nebo doplní. Přechodné SDZ (značky, směrovací desky, závory, 
semaforová souprava, světla) se umístí na nosičích a podkladních deskách včetně 
nutných přesunů dle jednotlivých fází (etap) výstavby, dodávky, montáže, 
demontáže. 
Vše v režii zhotovitele</t>
  </si>
  <si>
    <t>zajištění provozu při pokládce asfaltových směsí. 1=1,000 [A]</t>
  </si>
  <si>
    <t>zahrnuje veškeré náklady spojené s objednatelem požadovanými zařízeními</t>
  </si>
  <si>
    <t>Zemní práce</t>
  </si>
  <si>
    <t>11372</t>
  </si>
  <si>
    <t>FRÉZOVÁNÍ ZPEVNĚNÝCH PLOCH ASFALTOVÝCH</t>
  </si>
  <si>
    <t>M3</t>
  </si>
  <si>
    <t>Frézování krytu vozovky v tl. 50 mm odvozná vzdálenost a likvidace v režii zhotovitele. 
frézovaná plocha měření v intravilánu   plocha komunikace 5100m2  plocha přípojné větve křižovatky 224m2   připojení Mk 154m2         (5100+224+154)*0,05 =273,900 [A]</t>
  </si>
  <si>
    <t>Položka zahrnuje veškerou manipulaci s vybouranou sutí a s vybouranými hmotami vč. uložení na skládku. Nezahrnuje poplatek za skládku,</t>
  </si>
  <si>
    <t>frézování vozovky v rozšiřovacím pásu délky 90,00m oboustranně v tl. 50 mm  odvozná vzdálenost a likvidace v režii zhotovitele. Frézování bude provedeno samostatně po hlahním frézování  
frézování lokálních rozpadů komunikace plocha  0,260 - 0,480  = 1856m2 1856*0,05=92,800 [A] 
90,00*2,50*2*0,05=22,500 [B]Celkem: A+B=115,300 [C]</t>
  </si>
  <si>
    <t>12922</t>
  </si>
  <si>
    <t>ČIŠTĚNÍ KRAJNIC OD NÁNOSU TL. DO 100MM</t>
  </si>
  <si>
    <t>M2</t>
  </si>
  <si>
    <t>čištění krajnic šířky 0,50 m pod svodidly a 0,75 m mimo svodidla v tl 10 cm  v místě ostrůvku v km bude krajnice stržena na šířku 5,00 v délce 38,00 m  odvozná vzdálenost v režii zhotovitele 
krajnice v místě svodidel  143*0,5=71,500 [A] 
krajnice vlevo (19+38+24+46+25)*0,75=114,000 [B] 
krajnice vpravo (46+17+23+12+70,0)*0,75=126,000 [C] 
snížení krajnice v místě středového ostrůvku 38*5,00=190,000 [D]Celkem: A+B+C+D=501,500 [E]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</si>
  <si>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</si>
  <si>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Komunikace</t>
  </si>
  <si>
    <t>56962</t>
  </si>
  <si>
    <t>ZPEVNĚNÍ KRAJNIC Z RECYKLOVANÉHO MATERIÁLU TL DO 100MM</t>
  </si>
  <si>
    <t>zpevnění asfaltovým recyklátem  tl. 100mm  vlevo  šířky 0,50m (143,00+19,00+38,00+24,00+46,00+25,00)*0,50=147,500 [A] 
                                                                      vpravo šířky 0,50 m (46,00+17,00+23,00+12,00+70,00)*0,50=84,000 [B]Celkem: A+B=231,500 [C]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</si>
  <si>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</si>
  <si>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7</t>
  </si>
  <si>
    <t>572213</t>
  </si>
  <si>
    <t>SPOJOVACÍ POSTŘIK Z EMULZE DO 0,5KG/M2</t>
  </si>
  <si>
    <t>množství 0,50kg/m2  provedení na vyfrézovaný povrch komunikace  5478=5 478,000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</si>
  <si>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</si>
  <si>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množství 0,30/m2  v místě  odstranění výtluků a plošného rozpadu  
90*2,5*2=450,000 [A] 
plošný km 0,260-0,480  1856=1 856,000 [B]Celkem: A+B=2 306,000 [C]</t>
  </si>
  <si>
    <t>574A44</t>
  </si>
  <si>
    <t>ASFALTOVÝ BETON PRO OBRUSNÉ VRSTVY ACO 11+, 11S TL. 50MM</t>
  </si>
  <si>
    <t>ACO 11+ tl. 50 mm 
5478=5 478,000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</si>
  <si>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</si>
  <si>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</si>
  <si>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</si>
  <si>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ACL 16+ tl. 50 mm 
v mýstě výtluků a plošného rozpadu 90,00*2,50*2,00=450,000 [A] 
v km 0,260-0,480 1856m2   1856=1 856,000 [B]Celkem: A+B=2 306,000 [C]</t>
  </si>
  <si>
    <t>11</t>
  </si>
  <si>
    <t>574C06</t>
  </si>
  <si>
    <t>ASFALTOVÝ BETON PRO LOŽNÍ VRSTVY ACL 16+, 16S</t>
  </si>
  <si>
    <t>ACL 16+</t>
  </si>
  <si>
    <t>vyrovnání podkladů po frézování  47 m3Celkem: 47=47,000 [A]</t>
  </si>
  <si>
    <t>12</t>
  </si>
  <si>
    <t>58910</t>
  </si>
  <si>
    <t>VÝPLŇ SPAR ASFALTEM</t>
  </si>
  <si>
    <t>M</t>
  </si>
  <si>
    <t>včetně prořezu 
ZÚ 8,7=8,700 [A] 
KÚ 16,00=16,000 [B] 
příčné trhliny 200=200,000 [C] 
podélná pracovní spára 484=484,000 [D] 
spáry pro nutné převedení provozu 500=500,000 [E]Celkem: A+B+C+D+E=1 208,700 [F]</t>
  </si>
  <si>
    <t>položka zahrnuje:  
- dodávku předepsaného materiálu  
- vyčištění a výplň spar tímto materiálem</t>
  </si>
  <si>
    <t>Potrubí</t>
  </si>
  <si>
    <t>89922</t>
  </si>
  <si>
    <t>VÝŠKOVÁ ÚPRAVA MŘÍŽÍ</t>
  </si>
  <si>
    <t>KUS</t>
  </si>
  <si>
    <t>4ks=4,000 [A]</t>
  </si>
  <si>
    <t>- položka výškové úpravy zahrnuje všechny nutné práce a materiály pro zvýšení nebo snížení zařízení (včetně nutné úpravy stávajícího povrchu vozovky nebo chodníku).</t>
  </si>
  <si>
    <t>19</t>
  </si>
  <si>
    <t>89923</t>
  </si>
  <si>
    <t>VÝŠKOVÁ ÚPRAVA KRYCÍCH HRNCŮ</t>
  </si>
  <si>
    <t>3=3,000 [A]</t>
  </si>
  <si>
    <t>Ostatní konstrukce a práce</t>
  </si>
  <si>
    <t>13</t>
  </si>
  <si>
    <t>91551</t>
  </si>
  <si>
    <t>VODOROVNÉ DOPRAVNÍ ZNAČENÍ - PŘEDEM PŘIPRAVENÉ SYMBOLY</t>
  </si>
  <si>
    <t>řadící šipky odbočných pruhů součástí položky je zpacování a schválení a dodání. 22=22,000 [A]</t>
  </si>
  <si>
    <t>položka zahrnuje:  
- dodání a pokládku předepsaného symbolu  
- zahrnuje předznačení a reflexní úpravu</t>
  </si>
  <si>
    <t>915211</t>
  </si>
  <si>
    <t>VODOROVNÉ DOPRAVNÍ ZNAČENÍ PLASTEM HLADKÉ - DODÁVKA A POKLÁDKA</t>
  </si>
  <si>
    <t>přechod pro chodce, stop čáry, šrafování slz v křižovatce   44,65 Celkem: =44,650 [A]</t>
  </si>
  <si>
    <t>položka zahrnuje:  
- dodání a pokládku nátěrového materiálu (měří se pouze natíraná plocha)  
- předznačení a reflexní úpravu</t>
  </si>
  <si>
    <t>16</t>
  </si>
  <si>
    <t>93808</t>
  </si>
  <si>
    <t>OČIŠTĚNÍ VOZOVEK ZAMETENÍM</t>
  </si>
  <si>
    <t>odvoz a likvidace vzniklého odpadu v režii zhotovitele</t>
  </si>
  <si>
    <t>5517=5 517,000 [A]</t>
  </si>
  <si>
    <t>položka zahrnuje očištění předepsaným způsobem včetně odklizení vzniklého odpadu</t>
  </si>
  <si>
    <t>20</t>
  </si>
  <si>
    <t>V1a 74,25 m2  V2b 16,25 m2  V4 236 m2 součástí položky je zpracování a schválení vodorovného značení  74,25+16,25+236=326,500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</si>
</sst>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15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28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12.75">
      <c r="A10" s="18" t="s">
        <v>38</v>
      </c>
      <c s="23" t="s">
        <v>16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15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26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28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62</v>
      </c>
      <c s="23" t="s">
        <v>63</v>
      </c>
      <c s="18" t="s">
        <v>54</v>
      </c>
      <c s="24" t="s">
        <v>64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65</v>
      </c>
      <c s="23" t="s">
        <v>66</v>
      </c>
      <c s="18" t="s">
        <v>54</v>
      </c>
      <c s="24" t="s">
        <v>67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68</v>
      </c>
      <c s="23" t="s">
        <v>69</v>
      </c>
      <c s="18" t="s">
        <v>54</v>
      </c>
      <c s="24" t="s">
        <v>70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0+O8+O17+O30+O59+O68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71</v>
      </c>
      <c s="32">
        <f>0+I8+I17+I30+I59+I68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71</v>
      </c>
      <c s="5"/>
      <c s="14" t="s">
        <v>72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73</v>
      </c>
      <c s="18" t="s">
        <v>40</v>
      </c>
      <c s="24" t="s">
        <v>74</v>
      </c>
      <c s="25" t="s">
        <v>75</v>
      </c>
      <c s="26">
        <v>100.3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76</v>
      </c>
    </row>
    <row r="12" spans="1:5" ht="25.5">
      <c r="A12" t="s">
        <v>46</v>
      </c>
      <c r="E12" s="29" t="s">
        <v>77</v>
      </c>
    </row>
    <row r="13" spans="1:16" ht="12.75">
      <c r="A13" s="18" t="s">
        <v>38</v>
      </c>
      <c s="23" t="s">
        <v>78</v>
      </c>
      <c s="23" t="s">
        <v>79</v>
      </c>
      <c s="18" t="s">
        <v>40</v>
      </c>
      <c s="24" t="s">
        <v>80</v>
      </c>
      <c s="25" t="s">
        <v>42</v>
      </c>
      <c s="26">
        <v>1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7.5">
      <c r="A14" s="28" t="s">
        <v>43</v>
      </c>
      <c r="E14" s="29" t="s">
        <v>81</v>
      </c>
    </row>
    <row r="15" spans="1:5" ht="12.75">
      <c r="A15" s="30" t="s">
        <v>45</v>
      </c>
      <c r="E15" s="31" t="s">
        <v>82</v>
      </c>
    </row>
    <row r="16" spans="1:5" ht="12.75">
      <c r="A16" t="s">
        <v>46</v>
      </c>
      <c r="E16" s="29" t="s">
        <v>83</v>
      </c>
    </row>
    <row r="17" spans="1:18" ht="12.75" customHeight="1">
      <c r="A17" s="5" t="s">
        <v>36</v>
      </c>
      <c s="5"/>
      <c s="35" t="s">
        <v>22</v>
      </c>
      <c s="5"/>
      <c s="21" t="s">
        <v>84</v>
      </c>
      <c s="5"/>
      <c s="5"/>
      <c s="5"/>
      <c s="36">
        <f>0+Q17</f>
      </c>
      <c r="O17">
        <f>0+R17</f>
      </c>
      <c r="Q17">
        <f>0+I18+I22+I26</f>
      </c>
      <c>
        <f>0+O18+O22+O26</f>
      </c>
    </row>
    <row r="18" spans="1:16" ht="12.75">
      <c r="A18" s="18" t="s">
        <v>38</v>
      </c>
      <c s="23" t="s">
        <v>16</v>
      </c>
      <c s="23" t="s">
        <v>85</v>
      </c>
      <c s="18" t="s">
        <v>40</v>
      </c>
      <c s="24" t="s">
        <v>86</v>
      </c>
      <c s="25" t="s">
        <v>87</v>
      </c>
      <c s="26">
        <v>273.9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63.75">
      <c r="A20" s="30" t="s">
        <v>45</v>
      </c>
      <c r="E20" s="31" t="s">
        <v>88</v>
      </c>
    </row>
    <row r="21" spans="1:5" ht="25.5">
      <c r="A21" t="s">
        <v>46</v>
      </c>
      <c r="E21" s="29" t="s">
        <v>89</v>
      </c>
    </row>
    <row r="22" spans="1:16" ht="12.75">
      <c r="A22" s="18" t="s">
        <v>38</v>
      </c>
      <c s="23" t="s">
        <v>15</v>
      </c>
      <c s="23" t="s">
        <v>85</v>
      </c>
      <c s="18" t="s">
        <v>22</v>
      </c>
      <c s="24" t="s">
        <v>86</v>
      </c>
      <c s="25" t="s">
        <v>87</v>
      </c>
      <c s="26">
        <v>115.3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76.5">
      <c r="A24" s="30" t="s">
        <v>45</v>
      </c>
      <c r="E24" s="31" t="s">
        <v>90</v>
      </c>
    </row>
    <row r="25" spans="1:5" ht="25.5">
      <c r="A25" t="s">
        <v>46</v>
      </c>
      <c r="E25" s="29" t="s">
        <v>89</v>
      </c>
    </row>
    <row r="26" spans="1:16" ht="12.75">
      <c r="A26" s="18" t="s">
        <v>38</v>
      </c>
      <c s="23" t="s">
        <v>28</v>
      </c>
      <c s="23" t="s">
        <v>91</v>
      </c>
      <c s="18" t="s">
        <v>40</v>
      </c>
      <c s="24" t="s">
        <v>92</v>
      </c>
      <c s="25" t="s">
        <v>93</v>
      </c>
      <c s="26">
        <v>501.5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02">
      <c r="A28" s="30" t="s">
        <v>45</v>
      </c>
      <c r="E28" s="31" t="s">
        <v>94</v>
      </c>
    </row>
    <row r="29" spans="1:5" ht="63.75">
      <c r="A29" t="s">
        <v>46</v>
      </c>
      <c r="E29" s="29" t="s">
        <v>95</v>
      </c>
    </row>
    <row r="30" spans="1:18" ht="12.75" customHeight="1">
      <c r="A30" s="5" t="s">
        <v>36</v>
      </c>
      <c s="5"/>
      <c s="35" t="s">
        <v>28</v>
      </c>
      <c s="5"/>
      <c s="21" t="s">
        <v>96</v>
      </c>
      <c s="5"/>
      <c s="5"/>
      <c s="5"/>
      <c s="36">
        <f>0+Q30</f>
      </c>
      <c r="O30">
        <f>0+R30</f>
      </c>
      <c r="Q30">
        <f>0+I31+I35+I39+I43+I47+I51+I55</f>
      </c>
      <c>
        <f>0+O31+O35+O39+O43+O47+O51+O55</f>
      </c>
    </row>
    <row r="31" spans="1:16" ht="12.75">
      <c r="A31" s="18" t="s">
        <v>38</v>
      </c>
      <c s="23" t="s">
        <v>30</v>
      </c>
      <c s="23" t="s">
        <v>97</v>
      </c>
      <c s="18" t="s">
        <v>40</v>
      </c>
      <c s="24" t="s">
        <v>98</v>
      </c>
      <c s="25" t="s">
        <v>93</v>
      </c>
      <c s="26">
        <v>231.5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40</v>
      </c>
    </row>
    <row r="33" spans="1:5" ht="51">
      <c r="A33" s="30" t="s">
        <v>45</v>
      </c>
      <c r="E33" s="31" t="s">
        <v>99</v>
      </c>
    </row>
    <row r="34" spans="1:5" ht="102">
      <c r="A34" t="s">
        <v>46</v>
      </c>
      <c r="E34" s="29" t="s">
        <v>100</v>
      </c>
    </row>
    <row r="35" spans="1:16" ht="12.75">
      <c r="A35" s="18" t="s">
        <v>38</v>
      </c>
      <c s="23" t="s">
        <v>101</v>
      </c>
      <c s="23" t="s">
        <v>102</v>
      </c>
      <c s="18" t="s">
        <v>40</v>
      </c>
      <c s="24" t="s">
        <v>103</v>
      </c>
      <c s="25" t="s">
        <v>93</v>
      </c>
      <c s="26">
        <v>5478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40</v>
      </c>
    </row>
    <row r="37" spans="1:5" ht="25.5">
      <c r="A37" s="30" t="s">
        <v>45</v>
      </c>
      <c r="E37" s="31" t="s">
        <v>104</v>
      </c>
    </row>
    <row r="38" spans="1:5" ht="51">
      <c r="A38" t="s">
        <v>46</v>
      </c>
      <c r="E38" s="29" t="s">
        <v>105</v>
      </c>
    </row>
    <row r="39" spans="1:16" ht="12.75">
      <c r="A39" s="18" t="s">
        <v>38</v>
      </c>
      <c s="23" t="s">
        <v>62</v>
      </c>
      <c s="23" t="s">
        <v>102</v>
      </c>
      <c s="18" t="s">
        <v>22</v>
      </c>
      <c s="24" t="s">
        <v>103</v>
      </c>
      <c s="25" t="s">
        <v>93</v>
      </c>
      <c s="26">
        <v>2306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40</v>
      </c>
    </row>
    <row r="41" spans="1:5" ht="38.25">
      <c r="A41" s="30" t="s">
        <v>45</v>
      </c>
      <c r="E41" s="31" t="s">
        <v>106</v>
      </c>
    </row>
    <row r="42" spans="1:5" ht="51">
      <c r="A42" t="s">
        <v>46</v>
      </c>
      <c r="E42" s="29" t="s">
        <v>105</v>
      </c>
    </row>
    <row r="43" spans="1:16" ht="12.75">
      <c r="A43" s="18" t="s">
        <v>38</v>
      </c>
      <c s="23" t="s">
        <v>33</v>
      </c>
      <c s="23" t="s">
        <v>107</v>
      </c>
      <c s="18" t="s">
        <v>40</v>
      </c>
      <c s="24" t="s">
        <v>108</v>
      </c>
      <c s="25" t="s">
        <v>93</v>
      </c>
      <c s="26">
        <v>5478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40</v>
      </c>
    </row>
    <row r="45" spans="1:5" ht="25.5">
      <c r="A45" s="30" t="s">
        <v>45</v>
      </c>
      <c r="E45" s="31" t="s">
        <v>109</v>
      </c>
    </row>
    <row r="46" spans="1:5" ht="140.25">
      <c r="A46" t="s">
        <v>46</v>
      </c>
      <c r="E46" s="29" t="s">
        <v>110</v>
      </c>
    </row>
    <row r="47" spans="1:16" ht="12.75">
      <c r="A47" s="18" t="s">
        <v>38</v>
      </c>
      <c s="23" t="s">
        <v>35</v>
      </c>
      <c s="23" t="s">
        <v>111</v>
      </c>
      <c s="18" t="s">
        <v>40</v>
      </c>
      <c s="24" t="s">
        <v>112</v>
      </c>
      <c s="25" t="s">
        <v>93</v>
      </c>
      <c s="26">
        <v>2306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40</v>
      </c>
    </row>
    <row r="49" spans="1:5" ht="38.25">
      <c r="A49" s="30" t="s">
        <v>45</v>
      </c>
      <c r="E49" s="31" t="s">
        <v>113</v>
      </c>
    </row>
    <row r="50" spans="1:5" ht="140.25">
      <c r="A50" t="s">
        <v>46</v>
      </c>
      <c r="E50" s="29" t="s">
        <v>110</v>
      </c>
    </row>
    <row r="51" spans="1:16" ht="12.75">
      <c r="A51" s="18" t="s">
        <v>38</v>
      </c>
      <c s="23" t="s">
        <v>114</v>
      </c>
      <c s="23" t="s">
        <v>115</v>
      </c>
      <c s="18" t="s">
        <v>40</v>
      </c>
      <c s="24" t="s">
        <v>116</v>
      </c>
      <c s="25" t="s">
        <v>87</v>
      </c>
      <c s="26">
        <v>47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117</v>
      </c>
    </row>
    <row r="53" spans="1:5" ht="12.75">
      <c r="A53" s="30" t="s">
        <v>45</v>
      </c>
      <c r="E53" s="31" t="s">
        <v>118</v>
      </c>
    </row>
    <row r="54" spans="1:5" ht="140.25">
      <c r="A54" t="s">
        <v>46</v>
      </c>
      <c r="E54" s="29" t="s">
        <v>110</v>
      </c>
    </row>
    <row r="55" spans="1:16" ht="12.75">
      <c r="A55" s="18" t="s">
        <v>38</v>
      </c>
      <c s="23" t="s">
        <v>119</v>
      </c>
      <c s="23" t="s">
        <v>120</v>
      </c>
      <c s="18" t="s">
        <v>40</v>
      </c>
      <c s="24" t="s">
        <v>121</v>
      </c>
      <c s="25" t="s">
        <v>122</v>
      </c>
      <c s="26">
        <v>1208.7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40</v>
      </c>
    </row>
    <row r="57" spans="1:5" ht="89.25">
      <c r="A57" s="30" t="s">
        <v>45</v>
      </c>
      <c r="E57" s="31" t="s">
        <v>123</v>
      </c>
    </row>
    <row r="58" spans="1:5" ht="38.25">
      <c r="A58" t="s">
        <v>46</v>
      </c>
      <c r="E58" s="29" t="s">
        <v>124</v>
      </c>
    </row>
    <row r="59" spans="1:18" ht="12.75" customHeight="1">
      <c r="A59" s="5" t="s">
        <v>36</v>
      </c>
      <c s="5"/>
      <c s="35" t="s">
        <v>62</v>
      </c>
      <c s="5"/>
      <c s="21" t="s">
        <v>125</v>
      </c>
      <c s="5"/>
      <c s="5"/>
      <c s="5"/>
      <c s="36">
        <f>0+Q59</f>
      </c>
      <c r="O59">
        <f>0+R59</f>
      </c>
      <c r="Q59">
        <f>0+I60+I64</f>
      </c>
      <c>
        <f>0+O60+O64</f>
      </c>
    </row>
    <row r="60" spans="1:16" ht="12.75">
      <c r="A60" s="18" t="s">
        <v>38</v>
      </c>
      <c s="23" t="s">
        <v>68</v>
      </c>
      <c s="23" t="s">
        <v>126</v>
      </c>
      <c s="18" t="s">
        <v>40</v>
      </c>
      <c s="24" t="s">
        <v>127</v>
      </c>
      <c s="25" t="s">
        <v>128</v>
      </c>
      <c s="26">
        <v>4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40</v>
      </c>
    </row>
    <row r="62" spans="1:5" ht="12.75">
      <c r="A62" s="30" t="s">
        <v>45</v>
      </c>
      <c r="E62" s="31" t="s">
        <v>129</v>
      </c>
    </row>
    <row r="63" spans="1:5" ht="25.5">
      <c r="A63" t="s">
        <v>46</v>
      </c>
      <c r="E63" s="29" t="s">
        <v>130</v>
      </c>
    </row>
    <row r="64" spans="1:16" ht="12.75">
      <c r="A64" s="18" t="s">
        <v>38</v>
      </c>
      <c s="23" t="s">
        <v>131</v>
      </c>
      <c s="23" t="s">
        <v>132</v>
      </c>
      <c s="18" t="s">
        <v>40</v>
      </c>
      <c s="24" t="s">
        <v>133</v>
      </c>
      <c s="25" t="s">
        <v>128</v>
      </c>
      <c s="26">
        <v>3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12.75">
      <c r="A65" s="28" t="s">
        <v>43</v>
      </c>
      <c r="E65" s="29" t="s">
        <v>40</v>
      </c>
    </row>
    <row r="66" spans="1:5" ht="12.75">
      <c r="A66" s="30" t="s">
        <v>45</v>
      </c>
      <c r="E66" s="31" t="s">
        <v>134</v>
      </c>
    </row>
    <row r="67" spans="1:5" ht="25.5">
      <c r="A67" t="s">
        <v>46</v>
      </c>
      <c r="E67" s="29" t="s">
        <v>130</v>
      </c>
    </row>
    <row r="68" spans="1:18" ht="12.75" customHeight="1">
      <c r="A68" s="5" t="s">
        <v>36</v>
      </c>
      <c s="5"/>
      <c s="35" t="s">
        <v>33</v>
      </c>
      <c s="5"/>
      <c s="21" t="s">
        <v>135</v>
      </c>
      <c s="5"/>
      <c s="5"/>
      <c s="5"/>
      <c s="36">
        <f>0+Q68</f>
      </c>
      <c r="O68">
        <f>0+R68</f>
      </c>
      <c r="Q68">
        <f>0+I69+I73+I77+I81</f>
      </c>
      <c>
        <f>0+O69+O73+O77+O81</f>
      </c>
    </row>
    <row r="69" spans="1:16" ht="12.75">
      <c r="A69" s="18" t="s">
        <v>38</v>
      </c>
      <c s="23" t="s">
        <v>136</v>
      </c>
      <c s="23" t="s">
        <v>137</v>
      </c>
      <c s="18" t="s">
        <v>40</v>
      </c>
      <c s="24" t="s">
        <v>138</v>
      </c>
      <c s="25" t="s">
        <v>128</v>
      </c>
      <c s="26">
        <v>22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40</v>
      </c>
    </row>
    <row r="71" spans="1:5" ht="25.5">
      <c r="A71" s="30" t="s">
        <v>45</v>
      </c>
      <c r="E71" s="31" t="s">
        <v>139</v>
      </c>
    </row>
    <row r="72" spans="1:5" ht="38.25">
      <c r="A72" t="s">
        <v>46</v>
      </c>
      <c r="E72" s="29" t="s">
        <v>140</v>
      </c>
    </row>
    <row r="73" spans="1:16" ht="25.5">
      <c r="A73" s="18" t="s">
        <v>38</v>
      </c>
      <c s="23" t="s">
        <v>65</v>
      </c>
      <c s="23" t="s">
        <v>141</v>
      </c>
      <c s="18" t="s">
        <v>40</v>
      </c>
      <c s="24" t="s">
        <v>142</v>
      </c>
      <c s="25" t="s">
        <v>93</v>
      </c>
      <c s="26">
        <v>44.65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40</v>
      </c>
    </row>
    <row r="75" spans="1:5" ht="25.5">
      <c r="A75" s="30" t="s">
        <v>45</v>
      </c>
      <c r="E75" s="31" t="s">
        <v>143</v>
      </c>
    </row>
    <row r="76" spans="1:5" ht="38.25">
      <c r="A76" t="s">
        <v>46</v>
      </c>
      <c r="E76" s="29" t="s">
        <v>144</v>
      </c>
    </row>
    <row r="77" spans="1:16" ht="12.75">
      <c r="A77" s="18" t="s">
        <v>38</v>
      </c>
      <c s="23" t="s">
        <v>145</v>
      </c>
      <c s="23" t="s">
        <v>146</v>
      </c>
      <c s="18" t="s">
        <v>40</v>
      </c>
      <c s="24" t="s">
        <v>147</v>
      </c>
      <c s="25" t="s">
        <v>93</v>
      </c>
      <c s="26">
        <v>5517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148</v>
      </c>
    </row>
    <row r="79" spans="1:5" ht="12.75">
      <c r="A79" s="30" t="s">
        <v>45</v>
      </c>
      <c r="E79" s="31" t="s">
        <v>149</v>
      </c>
    </row>
    <row r="80" spans="1:5" ht="25.5">
      <c r="A80" t="s">
        <v>46</v>
      </c>
      <c r="E80" s="29" t="s">
        <v>150</v>
      </c>
    </row>
    <row r="81" spans="1:16" ht="25.5">
      <c r="A81" s="18" t="s">
        <v>38</v>
      </c>
      <c s="23" t="s">
        <v>151</v>
      </c>
      <c s="23" t="s">
        <v>141</v>
      </c>
      <c s="18" t="s">
        <v>22</v>
      </c>
      <c s="24" t="s">
        <v>142</v>
      </c>
      <c s="25" t="s">
        <v>93</v>
      </c>
      <c s="26">
        <v>326.5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40</v>
      </c>
    </row>
    <row r="83" spans="1:5" ht="25.5">
      <c r="A83" s="30" t="s">
        <v>45</v>
      </c>
      <c r="E83" s="31" t="s">
        <v>152</v>
      </c>
    </row>
    <row r="84" spans="1:5" ht="38.25">
      <c r="A84" t="s">
        <v>46</v>
      </c>
      <c r="E84" s="29" t="s">
        <v>144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